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weidner/Desktop/Desktop/AgileCollege/AgileDevelopmentProgram/StudyGuides_Updated/PDFs/"/>
    </mc:Choice>
  </mc:AlternateContent>
  <xr:revisionPtr revIDLastSave="0" documentId="13_ncr:1_{87788B05-E28E-2F41-A59E-CE35AC80BA8C}" xr6:coauthVersionLast="36" xr6:coauthVersionMax="36" xr10:uidLastSave="{00000000-0000-0000-0000-000000000000}"/>
  <bookViews>
    <workbookView xWindow="24440" yWindow="8780" windowWidth="25240" windowHeight="14860" xr2:uid="{00000000-000D-0000-FFFF-FFFF00000000}"/>
  </bookViews>
  <sheets>
    <sheet name="Desired Behaviors" sheetId="1" r:id="rId1"/>
  </sheets>
  <calcPr calcId="181029" concurrentCalc="0"/>
</workbook>
</file>

<file path=xl/calcChain.xml><?xml version="1.0" encoding="utf-8"?>
<calcChain xmlns="http://schemas.openxmlformats.org/spreadsheetml/2006/main">
  <c r="L25" i="1" l="1"/>
  <c r="L26" i="1"/>
  <c r="L27" i="1"/>
  <c r="K28" i="1"/>
  <c r="H25" i="1"/>
  <c r="J25" i="1"/>
  <c r="H26" i="1"/>
  <c r="J26" i="1"/>
  <c r="G28" i="1"/>
  <c r="D25" i="1"/>
  <c r="F25" i="1"/>
  <c r="D26" i="1"/>
  <c r="F26" i="1"/>
  <c r="C28" i="1"/>
  <c r="J27" i="1"/>
  <c r="H27" i="1"/>
  <c r="F27" i="1"/>
  <c r="D27" i="1"/>
  <c r="M24" i="1"/>
  <c r="N24" i="1"/>
  <c r="M23" i="1"/>
  <c r="N23" i="1"/>
  <c r="M22" i="1"/>
  <c r="N22" i="1"/>
  <c r="M21" i="1"/>
  <c r="N21" i="1"/>
  <c r="M20" i="1"/>
  <c r="N20" i="1"/>
  <c r="O20" i="1"/>
  <c r="M19" i="1"/>
  <c r="N19" i="1"/>
  <c r="M18" i="1"/>
  <c r="N18" i="1"/>
  <c r="M17" i="1"/>
  <c r="N17" i="1"/>
  <c r="M16" i="1"/>
  <c r="N16" i="1"/>
  <c r="M15" i="1"/>
  <c r="N15" i="1"/>
  <c r="M14" i="1"/>
  <c r="N14" i="1"/>
  <c r="M13" i="1"/>
  <c r="N13" i="1"/>
  <c r="O13" i="1"/>
  <c r="M12" i="1"/>
  <c r="N12" i="1"/>
  <c r="M11" i="1"/>
  <c r="N11" i="1"/>
  <c r="M10" i="1"/>
  <c r="N10" i="1"/>
  <c r="M9" i="1"/>
  <c r="N9" i="1"/>
  <c r="O9" i="1"/>
  <c r="M8" i="1"/>
  <c r="N8" i="1"/>
  <c r="M7" i="1"/>
  <c r="N7" i="1"/>
  <c r="M6" i="1"/>
  <c r="N6" i="1"/>
  <c r="M5" i="1"/>
  <c r="N5" i="1"/>
  <c r="M4" i="1"/>
  <c r="N4" i="1"/>
  <c r="O4" i="1"/>
</calcChain>
</file>

<file path=xl/sharedStrings.xml><?xml version="1.0" encoding="utf-8"?>
<sst xmlns="http://schemas.openxmlformats.org/spreadsheetml/2006/main" count="234" uniqueCount="119">
  <si>
    <t>Facilitator</t>
  </si>
  <si>
    <t>Mentor</t>
  </si>
  <si>
    <t>Coach</t>
  </si>
  <si>
    <t>Product Owner</t>
  </si>
  <si>
    <t>Development Team</t>
  </si>
  <si>
    <t>Product Backlog</t>
  </si>
  <si>
    <t>Roles</t>
  </si>
  <si>
    <t>Artifacts</t>
  </si>
  <si>
    <t>Defines the "what"</t>
  </si>
  <si>
    <t>Sufficiently engaged</t>
  </si>
  <si>
    <t>One person</t>
  </si>
  <si>
    <t>Scrum Master</t>
  </si>
  <si>
    <t>Accountable</t>
  </si>
  <si>
    <t>Self-organizing</t>
  </si>
  <si>
    <t>Cross-functional</t>
  </si>
  <si>
    <t>Servant leader</t>
  </si>
  <si>
    <t>Empowered</t>
  </si>
  <si>
    <t>Sprint Backlog</t>
  </si>
  <si>
    <t>Burndown Chart</t>
  </si>
  <si>
    <t>Velocity</t>
  </si>
  <si>
    <t>Capacity</t>
  </si>
  <si>
    <t>Ordered List</t>
  </si>
  <si>
    <t>Single Source of Requirements</t>
  </si>
  <si>
    <t>Emergent &amp; Dynamic</t>
  </si>
  <si>
    <t>Estimated</t>
  </si>
  <si>
    <t>Sprint Goal</t>
  </si>
  <si>
    <t>Release Burnup Chart</t>
  </si>
  <si>
    <t>Detailed Plan</t>
  </si>
  <si>
    <t>Updated Daily</t>
  </si>
  <si>
    <t>Highly Visible</t>
  </si>
  <si>
    <t>Events</t>
  </si>
  <si>
    <t>Refinement</t>
  </si>
  <si>
    <t>Daily Scrum</t>
  </si>
  <si>
    <t>Sprint Planning</t>
  </si>
  <si>
    <t>Sprint Review</t>
  </si>
  <si>
    <t>Sprint Retrospective</t>
  </si>
  <si>
    <t>Cadence</t>
  </si>
  <si>
    <t>The Sprint</t>
  </si>
  <si>
    <t>Timebox of 15 minutes or less</t>
  </si>
  <si>
    <t>Achievable/Realistic</t>
  </si>
  <si>
    <t>Timebox of 4 hours or less</t>
  </si>
  <si>
    <t>Timebox of 8 hours or less</t>
  </si>
  <si>
    <t>Collaborative</t>
  </si>
  <si>
    <t>Results in plan for improvement</t>
  </si>
  <si>
    <t>Results in a Sprint Plan</t>
  </si>
  <si>
    <t>Results in a Daily Plan</t>
  </si>
  <si>
    <t>Timebox of 3 hours or less</t>
  </si>
  <si>
    <t>Additional Metrics</t>
  </si>
  <si>
    <t>Working Software</t>
  </si>
  <si>
    <t>Results in "Done" Increment</t>
  </si>
  <si>
    <t>Scrum Team</t>
  </si>
  <si>
    <t>Scrum Team/Stakeholders</t>
  </si>
  <si>
    <t>Avoids 5 Dysfunctions</t>
  </si>
  <si>
    <t>Feature-based</t>
  </si>
  <si>
    <t>Test-Driven Development</t>
  </si>
  <si>
    <t>Swarming</t>
  </si>
  <si>
    <t>Collective Code Ownership</t>
  </si>
  <si>
    <t>Refactoring</t>
  </si>
  <si>
    <t>Behavior Driven Development</t>
  </si>
  <si>
    <t>Acceptance TDD</t>
  </si>
  <si>
    <t>Co-located</t>
  </si>
  <si>
    <t>&lt; 9 Team Members</t>
  </si>
  <si>
    <t>Acceptance Criteria</t>
  </si>
  <si>
    <t>Continuous Integration</t>
  </si>
  <si>
    <t>Doing Agile (Shu)</t>
  </si>
  <si>
    <t>Thinking Agile (Ha)</t>
  </si>
  <si>
    <t>Being Agile (Ri)</t>
  </si>
  <si>
    <t>out of</t>
  </si>
  <si>
    <t>No</t>
  </si>
  <si>
    <t>Generalized Specialists</t>
  </si>
  <si>
    <t>Release Planning</t>
  </si>
  <si>
    <t>Timebox of 3 days or less</t>
  </si>
  <si>
    <t>Results in feedback</t>
  </si>
  <si>
    <t>Meets commitments</t>
  </si>
  <si>
    <t>Synchronized efforts</t>
  </si>
  <si>
    <t>1 to 2 Sprints ahead</t>
  </si>
  <si>
    <t>Specification by example</t>
  </si>
  <si>
    <t>Results in 3 to 9 month roadmap</t>
  </si>
  <si>
    <t>Continuous/Ongoing</t>
  </si>
  <si>
    <t>"Yes"</t>
  </si>
  <si>
    <t xml:space="preserve">out of </t>
  </si>
  <si>
    <t>Responses</t>
  </si>
  <si>
    <t>Continuous Delivery</t>
  </si>
  <si>
    <t>Continuous Deployment</t>
  </si>
  <si>
    <t>Timebox of 2 weeks or less</t>
  </si>
  <si>
    <t>Versioned code</t>
  </si>
  <si>
    <t>Frequent checkins</t>
  </si>
  <si>
    <t>Source code repository</t>
  </si>
  <si>
    <t>Build server</t>
  </si>
  <si>
    <t>Scripted builds</t>
  </si>
  <si>
    <t>Scheduled builds (daily)</t>
  </si>
  <si>
    <t>On demand builds</t>
  </si>
  <si>
    <t>Checkin triggered builds</t>
  </si>
  <si>
    <t>People</t>
  </si>
  <si>
    <t>Process</t>
  </si>
  <si>
    <t>Specification by language</t>
  </si>
  <si>
    <t>Specification by model</t>
  </si>
  <si>
    <t>Testing</t>
  </si>
  <si>
    <t>Definition of Done</t>
  </si>
  <si>
    <t>User Story</t>
  </si>
  <si>
    <t>Deployment scripts</t>
  </si>
  <si>
    <t>Score by Topic</t>
  </si>
  <si>
    <t>Supporting</t>
  </si>
  <si>
    <t>Promoting</t>
  </si>
  <si>
    <t>Conforming</t>
  </si>
  <si>
    <t>Transforming</t>
  </si>
  <si>
    <t>Self-managing</t>
  </si>
  <si>
    <t>Quadrant 1</t>
  </si>
  <si>
    <t>Quadrant 2</t>
  </si>
  <si>
    <t>Quadrant 3</t>
  </si>
  <si>
    <t>Quadrant 4</t>
  </si>
  <si>
    <t>Leadership</t>
  </si>
  <si>
    <t>Tools</t>
  </si>
  <si>
    <t>Technical
Practices</t>
  </si>
  <si>
    <t>Just-in-time dissagregation</t>
  </si>
  <si>
    <t>DevOps</t>
  </si>
  <si>
    <t>Product Backlog Items</t>
  </si>
  <si>
    <r>
      <rPr>
        <b/>
        <sz val="24"/>
        <color rgb="FF2C6A88"/>
        <rFont val="Calibri (Body)_x0000_"/>
      </rPr>
      <t>Live</t>
    </r>
    <r>
      <rPr>
        <b/>
        <sz val="24"/>
        <color rgb="FF689643"/>
        <rFont val="Calibri (Body)_x0000_"/>
      </rPr>
      <t>Mind</t>
    </r>
    <r>
      <rPr>
        <b/>
        <sz val="24"/>
        <color theme="1"/>
        <rFont val="Calibri"/>
        <family val="2"/>
        <scheme val="minor"/>
      </rPr>
      <t xml:space="preserve"> Scrum Capability Assessment &amp; Maturity Model</t>
    </r>
  </si>
  <si>
    <t>www.LiveMindLLC.com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</si>
</sst>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2C6A88"/>
      <name val="Calibri (Body)_x0000_"/>
    </font>
    <font>
      <b/>
      <sz val="24"/>
      <color rgb="FF689643"/>
      <name val="Calibri (Body)_x0000_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BD97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9">
    <xf numFmtId="0" fontId="0" fillId="0" borderId="0" xfId="0"/>
    <xf numFmtId="0" fontId="1" fillId="2" borderId="13" xfId="0" applyFont="1" applyFill="1" applyBorder="1" applyAlignment="1"/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3" borderId="17" xfId="0" applyFont="1" applyFill="1" applyBorder="1"/>
    <xf numFmtId="0" fontId="1" fillId="3" borderId="27" xfId="0" applyFont="1" applyFill="1" applyBorder="1"/>
    <xf numFmtId="0" fontId="1" fillId="3" borderId="18" xfId="0" applyFont="1" applyFill="1" applyBorder="1"/>
    <xf numFmtId="0" fontId="1" fillId="3" borderId="16" xfId="0" applyFont="1" applyFill="1" applyBorder="1"/>
    <xf numFmtId="9" fontId="1" fillId="3" borderId="4" xfId="0" applyNumberFormat="1" applyFont="1" applyFill="1" applyBorder="1"/>
    <xf numFmtId="9" fontId="1" fillId="3" borderId="5" xfId="0" applyNumberFormat="1" applyFont="1" applyFill="1" applyBorder="1"/>
    <xf numFmtId="9" fontId="1" fillId="3" borderId="6" xfId="0" applyNumberFormat="1" applyFont="1" applyFill="1" applyBorder="1"/>
    <xf numFmtId="9" fontId="1" fillId="3" borderId="30" xfId="0" applyNumberFormat="1" applyFont="1" applyFill="1" applyBorder="1"/>
    <xf numFmtId="0" fontId="1" fillId="2" borderId="10" xfId="0" applyFont="1" applyFill="1" applyBorder="1" applyAlignment="1"/>
    <xf numFmtId="0" fontId="1" fillId="2" borderId="0" xfId="0" applyFont="1" applyFill="1" applyBorder="1" applyAlignment="1"/>
    <xf numFmtId="0" fontId="1" fillId="2" borderId="9" xfId="0" applyFont="1" applyFill="1" applyBorder="1" applyAlignment="1"/>
    <xf numFmtId="0" fontId="1" fillId="6" borderId="11" xfId="0" applyFont="1" applyFill="1" applyBorder="1"/>
    <xf numFmtId="0" fontId="1" fillId="6" borderId="13" xfId="0" applyFont="1" applyFill="1" applyBorder="1"/>
    <xf numFmtId="0" fontId="1" fillId="6" borderId="15" xfId="0" applyFont="1" applyFill="1" applyBorder="1"/>
    <xf numFmtId="0" fontId="1" fillId="6" borderId="10" xfId="0" applyFont="1" applyFill="1" applyBorder="1"/>
    <xf numFmtId="0" fontId="1" fillId="6" borderId="0" xfId="0" applyFont="1" applyFill="1" applyBorder="1"/>
    <xf numFmtId="0" fontId="1" fillId="6" borderId="9" xfId="0" applyFont="1" applyFill="1" applyBorder="1"/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5" xfId="0" applyFont="1" applyFill="1" applyBorder="1"/>
    <xf numFmtId="0" fontId="1" fillId="5" borderId="13" xfId="0" applyFont="1" applyFill="1" applyBorder="1"/>
    <xf numFmtId="0" fontId="1" fillId="5" borderId="15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5" borderId="7" xfId="0" applyFont="1" applyFill="1" applyBorder="1"/>
    <xf numFmtId="9" fontId="1" fillId="5" borderId="8" xfId="0" applyNumberFormat="1" applyFont="1" applyFill="1" applyBorder="1"/>
    <xf numFmtId="0" fontId="1" fillId="5" borderId="20" xfId="0" applyFont="1" applyFill="1" applyBorder="1"/>
    <xf numFmtId="9" fontId="1" fillId="5" borderId="21" xfId="0" applyNumberFormat="1" applyFont="1" applyFill="1" applyBorder="1"/>
    <xf numFmtId="0" fontId="1" fillId="8" borderId="13" xfId="0" applyFont="1" applyFill="1" applyBorder="1"/>
    <xf numFmtId="0" fontId="1" fillId="8" borderId="15" xfId="0" applyFont="1" applyFill="1" applyBorder="1"/>
    <xf numFmtId="0" fontId="1" fillId="9" borderId="13" xfId="0" applyFont="1" applyFill="1" applyBorder="1"/>
    <xf numFmtId="0" fontId="1" fillId="9" borderId="20" xfId="0" applyFont="1" applyFill="1" applyBorder="1"/>
    <xf numFmtId="0" fontId="1" fillId="9" borderId="15" xfId="0" applyFont="1" applyFill="1" applyBorder="1"/>
    <xf numFmtId="9" fontId="1" fillId="9" borderId="21" xfId="0" applyNumberFormat="1" applyFont="1" applyFill="1" applyBorder="1"/>
    <xf numFmtId="0" fontId="1" fillId="8" borderId="7" xfId="0" applyFont="1" applyFill="1" applyBorder="1"/>
    <xf numFmtId="0" fontId="1" fillId="8" borderId="2" xfId="0" applyFont="1" applyFill="1" applyBorder="1"/>
    <xf numFmtId="0" fontId="1" fillId="8" borderId="20" xfId="0" applyFont="1" applyFill="1" applyBorder="1"/>
    <xf numFmtId="9" fontId="1" fillId="8" borderId="8" xfId="0" applyNumberFormat="1" applyFont="1" applyFill="1" applyBorder="1"/>
    <xf numFmtId="0" fontId="1" fillId="8" borderId="3" xfId="0" applyFont="1" applyFill="1" applyBorder="1"/>
    <xf numFmtId="9" fontId="1" fillId="8" borderId="21" xfId="0" applyNumberFormat="1" applyFont="1" applyFill="1" applyBorder="1"/>
    <xf numFmtId="0" fontId="1" fillId="2" borderId="11" xfId="0" applyFont="1" applyFill="1" applyBorder="1" applyAlignment="1"/>
    <xf numFmtId="0" fontId="1" fillId="7" borderId="0" xfId="0" applyFont="1" applyFill="1"/>
    <xf numFmtId="0" fontId="1" fillId="3" borderId="25" xfId="0" applyFont="1" applyFill="1" applyBorder="1"/>
    <xf numFmtId="9" fontId="1" fillId="3" borderId="29" xfId="0" applyNumberFormat="1" applyFont="1" applyFill="1" applyBorder="1"/>
    <xf numFmtId="0" fontId="1" fillId="7" borderId="0" xfId="0" applyFont="1" applyFill="1" applyBorder="1"/>
    <xf numFmtId="0" fontId="1" fillId="7" borderId="4" xfId="0" applyFont="1" applyFill="1" applyBorder="1" applyAlignment="1" applyProtection="1">
      <alignment horizontal="center"/>
      <protection locked="0"/>
    </xf>
    <xf numFmtId="0" fontId="1" fillId="7" borderId="5" xfId="0" applyFont="1" applyFill="1" applyBorder="1" applyAlignment="1" applyProtection="1">
      <alignment horizontal="center"/>
      <protection locked="0"/>
    </xf>
    <xf numFmtId="0" fontId="1" fillId="7" borderId="6" xfId="0" applyFont="1" applyFill="1" applyBorder="1" applyAlignment="1" applyProtection="1">
      <alignment horizontal="center"/>
      <protection locked="0"/>
    </xf>
    <xf numFmtId="0" fontId="1" fillId="7" borderId="12" xfId="0" applyFont="1" applyFill="1" applyBorder="1" applyAlignment="1" applyProtection="1">
      <alignment horizontal="center"/>
      <protection locked="0"/>
    </xf>
    <xf numFmtId="0" fontId="1" fillId="7" borderId="14" xfId="0" applyFont="1" applyFill="1" applyBorder="1" applyAlignment="1" applyProtection="1">
      <alignment horizontal="center"/>
      <protection locked="0"/>
    </xf>
    <xf numFmtId="0" fontId="1" fillId="7" borderId="19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2" xfId="0" applyFont="1" applyFill="1" applyBorder="1" applyAlignment="1" applyProtection="1">
      <alignment horizontal="center"/>
      <protection locked="0"/>
    </xf>
    <xf numFmtId="0" fontId="1" fillId="7" borderId="3" xfId="0" applyFont="1" applyFill="1" applyBorder="1" applyAlignment="1" applyProtection="1">
      <alignment horizontal="center"/>
      <protection locked="0"/>
    </xf>
    <xf numFmtId="0" fontId="1" fillId="7" borderId="0" xfId="0" applyFont="1" applyFill="1" applyAlignment="1">
      <alignment horizontal="center"/>
    </xf>
    <xf numFmtId="0" fontId="1" fillId="7" borderId="31" xfId="0" applyFont="1" applyFill="1" applyBorder="1" applyAlignment="1">
      <alignment horizontal="center"/>
    </xf>
    <xf numFmtId="0" fontId="1" fillId="7" borderId="36" xfId="0" applyFont="1" applyFill="1" applyBorder="1" applyAlignment="1">
      <alignment horizontal="center"/>
    </xf>
    <xf numFmtId="9" fontId="1" fillId="3" borderId="12" xfId="0" applyNumberFormat="1" applyFont="1" applyFill="1" applyBorder="1" applyAlignment="1">
      <alignment horizontal="center" vertical="center"/>
    </xf>
    <xf numFmtId="9" fontId="1" fillId="3" borderId="14" xfId="0" applyNumberFormat="1" applyFont="1" applyFill="1" applyBorder="1" applyAlignment="1">
      <alignment horizontal="center" vertical="center"/>
    </xf>
    <xf numFmtId="9" fontId="1" fillId="3" borderId="19" xfId="0" applyNumberFormat="1" applyFont="1" applyFill="1" applyBorder="1" applyAlignment="1">
      <alignment horizontal="center" vertical="center"/>
    </xf>
    <xf numFmtId="9" fontId="1" fillId="3" borderId="28" xfId="0" applyNumberFormat="1" applyFont="1" applyFill="1" applyBorder="1" applyAlignment="1">
      <alignment horizontal="center" vertical="center"/>
    </xf>
    <xf numFmtId="9" fontId="1" fillId="3" borderId="26" xfId="0" applyNumberFormat="1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9" fontId="1" fillId="5" borderId="22" xfId="0" applyNumberFormat="1" applyFont="1" applyFill="1" applyBorder="1" applyAlignment="1">
      <alignment horizontal="center"/>
    </xf>
    <xf numFmtId="9" fontId="1" fillId="5" borderId="23" xfId="0" applyNumberFormat="1" applyFont="1" applyFill="1" applyBorder="1" applyAlignment="1">
      <alignment horizontal="center"/>
    </xf>
    <xf numFmtId="9" fontId="1" fillId="5" borderId="24" xfId="0" applyNumberFormat="1" applyFont="1" applyFill="1" applyBorder="1" applyAlignment="1">
      <alignment horizontal="center"/>
    </xf>
    <xf numFmtId="9" fontId="1" fillId="8" borderId="22" xfId="0" applyNumberFormat="1" applyFont="1" applyFill="1" applyBorder="1" applyAlignment="1">
      <alignment horizontal="center"/>
    </xf>
    <xf numFmtId="9" fontId="1" fillId="8" borderId="23" xfId="0" applyNumberFormat="1" applyFont="1" applyFill="1" applyBorder="1" applyAlignment="1">
      <alignment horizontal="center"/>
    </xf>
    <xf numFmtId="9" fontId="1" fillId="8" borderId="24" xfId="0" applyNumberFormat="1" applyFont="1" applyFill="1" applyBorder="1" applyAlignment="1">
      <alignment horizontal="center"/>
    </xf>
    <xf numFmtId="9" fontId="1" fillId="9" borderId="22" xfId="0" applyNumberFormat="1" applyFont="1" applyFill="1" applyBorder="1" applyAlignment="1">
      <alignment horizontal="center"/>
    </xf>
    <xf numFmtId="9" fontId="1" fillId="9" borderId="24" xfId="0" applyNumberFormat="1" applyFont="1" applyFill="1" applyBorder="1" applyAlignment="1">
      <alignment horizontal="center"/>
    </xf>
    <xf numFmtId="0" fontId="3" fillId="9" borderId="25" xfId="0" applyFont="1" applyFill="1" applyBorder="1" applyAlignment="1">
      <alignment horizontal="center" vertical="center" textRotation="90"/>
    </xf>
    <xf numFmtId="0" fontId="3" fillId="9" borderId="17" xfId="0" applyFont="1" applyFill="1" applyBorder="1" applyAlignment="1">
      <alignment horizontal="center" vertical="center" textRotation="90"/>
    </xf>
    <xf numFmtId="0" fontId="3" fillId="9" borderId="18" xfId="0" applyFont="1" applyFill="1" applyBorder="1" applyAlignment="1">
      <alignment horizontal="center" vertical="center" textRotation="90"/>
    </xf>
    <xf numFmtId="0" fontId="3" fillId="10" borderId="17" xfId="0" applyFont="1" applyFill="1" applyBorder="1" applyAlignment="1">
      <alignment horizontal="center" vertical="center" textRotation="90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textRotation="90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27" xfId="0" applyFont="1" applyFill="1" applyBorder="1" applyAlignment="1">
      <alignment horizontal="center" vertical="center" textRotation="90"/>
    </xf>
    <xf numFmtId="0" fontId="2" fillId="3" borderId="2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1" fillId="11" borderId="38" xfId="0" applyFont="1" applyFill="1" applyBorder="1" applyAlignment="1">
      <alignment horizontal="center"/>
    </xf>
    <xf numFmtId="0" fontId="1" fillId="11" borderId="39" xfId="0" applyFont="1" applyFill="1" applyBorder="1" applyAlignment="1">
      <alignment horizontal="center"/>
    </xf>
    <xf numFmtId="0" fontId="6" fillId="11" borderId="37" xfId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5">
    <dxf>
      <font>
        <color auto="1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colors>
    <mruColors>
      <color rgb="FF689643"/>
      <color rgb="FF2C6A88"/>
      <color rgb="FFC4BD97"/>
      <color rgb="FFFFFF66"/>
      <color rgb="FFFFFF99"/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ivemindll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workbookViewId="0">
      <selection activeCell="D4" sqref="D4"/>
    </sheetView>
  </sheetViews>
  <sheetFormatPr baseColWidth="10" defaultColWidth="9.1640625" defaultRowHeight="14"/>
  <cols>
    <col min="1" max="1" width="3.33203125" style="47" bestFit="1" customWidth="1"/>
    <col min="2" max="2" width="9.1640625" style="47" customWidth="1"/>
    <col min="3" max="3" width="20.83203125" style="47" bestFit="1" customWidth="1"/>
    <col min="4" max="4" width="5.33203125" style="47" bestFit="1" customWidth="1"/>
    <col min="5" max="5" width="25" style="47" bestFit="1" customWidth="1"/>
    <col min="6" max="6" width="5.33203125" style="47" bestFit="1" customWidth="1"/>
    <col min="7" max="7" width="21.6640625" style="47" bestFit="1" customWidth="1"/>
    <col min="8" max="8" width="5.33203125" style="47" bestFit="1" customWidth="1"/>
    <col min="9" max="9" width="27.1640625" style="47" bestFit="1" customWidth="1"/>
    <col min="10" max="10" width="5.33203125" style="47" bestFit="1" customWidth="1"/>
    <col min="11" max="11" width="24.5" style="47" bestFit="1" customWidth="1"/>
    <col min="12" max="12" width="5.33203125" style="47" bestFit="1" customWidth="1"/>
    <col min="13" max="13" width="2.6640625" style="47" customWidth="1"/>
    <col min="14" max="14" width="5.6640625" style="47" customWidth="1"/>
    <col min="15" max="15" width="5.33203125" style="47" customWidth="1"/>
    <col min="16" max="16384" width="9.1640625" style="47"/>
  </cols>
  <sheetData>
    <row r="1" spans="1:19" ht="26.25" customHeight="1">
      <c r="A1" s="60"/>
      <c r="B1" s="97"/>
      <c r="C1" s="91" t="s">
        <v>117</v>
      </c>
      <c r="D1" s="92"/>
      <c r="E1" s="92"/>
      <c r="F1" s="92"/>
      <c r="G1" s="92"/>
      <c r="H1" s="92"/>
      <c r="I1" s="92"/>
      <c r="J1" s="92"/>
      <c r="K1" s="92"/>
      <c r="L1" s="93"/>
    </row>
    <row r="2" spans="1:19" ht="12.5" customHeight="1" thickBot="1">
      <c r="A2" s="60"/>
      <c r="B2" s="97"/>
      <c r="C2" s="94"/>
      <c r="D2" s="95"/>
      <c r="E2" s="95"/>
      <c r="F2" s="95"/>
      <c r="G2" s="95"/>
      <c r="H2" s="95"/>
      <c r="I2" s="95"/>
      <c r="J2" s="95"/>
      <c r="K2" s="95"/>
      <c r="L2" s="96"/>
    </row>
    <row r="3" spans="1:19" ht="12.75" customHeight="1" thickBot="1">
      <c r="A3" s="61"/>
      <c r="B3" s="62"/>
      <c r="C3" s="98" t="s">
        <v>64</v>
      </c>
      <c r="D3" s="99"/>
      <c r="E3" s="99"/>
      <c r="F3" s="100"/>
      <c r="G3" s="101" t="s">
        <v>65</v>
      </c>
      <c r="H3" s="102"/>
      <c r="I3" s="102"/>
      <c r="J3" s="103"/>
      <c r="K3" s="104" t="s">
        <v>66</v>
      </c>
      <c r="L3" s="105"/>
      <c r="M3" s="68" t="s">
        <v>101</v>
      </c>
      <c r="N3" s="69"/>
      <c r="O3" s="69"/>
    </row>
    <row r="4" spans="1:19" ht="12.75" customHeight="1">
      <c r="A4" s="78" t="s">
        <v>93</v>
      </c>
      <c r="B4" s="90" t="s">
        <v>6</v>
      </c>
      <c r="C4" s="46" t="s">
        <v>4</v>
      </c>
      <c r="D4" s="51" t="s">
        <v>68</v>
      </c>
      <c r="E4" s="14" t="s">
        <v>14</v>
      </c>
      <c r="F4" s="54" t="s">
        <v>68</v>
      </c>
      <c r="G4" s="17" t="s">
        <v>13</v>
      </c>
      <c r="H4" s="51" t="s">
        <v>68</v>
      </c>
      <c r="I4" s="20" t="s">
        <v>106</v>
      </c>
      <c r="J4" s="54" t="s">
        <v>68</v>
      </c>
      <c r="K4" s="23" t="s">
        <v>16</v>
      </c>
      <c r="L4" s="57" t="s">
        <v>68</v>
      </c>
      <c r="M4" s="48">
        <f>COUNTIF(C4:L4, "Yes")</f>
        <v>0</v>
      </c>
      <c r="N4" s="49">
        <f>M4/5</f>
        <v>0</v>
      </c>
      <c r="O4" s="67">
        <f>SUM(N4:N8)/COUNT(M4:M8)</f>
        <v>0</v>
      </c>
      <c r="S4" s="50"/>
    </row>
    <row r="5" spans="1:19">
      <c r="A5" s="79"/>
      <c r="B5" s="83"/>
      <c r="C5" s="1" t="s">
        <v>3</v>
      </c>
      <c r="D5" s="52" t="s">
        <v>68</v>
      </c>
      <c r="E5" s="15" t="s">
        <v>9</v>
      </c>
      <c r="F5" s="55" t="s">
        <v>68</v>
      </c>
      <c r="G5" s="18" t="s">
        <v>10</v>
      </c>
      <c r="H5" s="52" t="s">
        <v>68</v>
      </c>
      <c r="I5" s="21" t="s">
        <v>8</v>
      </c>
      <c r="J5" s="55" t="s">
        <v>68</v>
      </c>
      <c r="K5" s="24" t="s">
        <v>12</v>
      </c>
      <c r="L5" s="58" t="s">
        <v>68</v>
      </c>
      <c r="M5" s="6">
        <f t="shared" ref="M5:M24" si="0">COUNTIF(C5:L5, "Yes")</f>
        <v>0</v>
      </c>
      <c r="N5" s="11">
        <f t="shared" ref="N5:N24" si="1">M5/5</f>
        <v>0</v>
      </c>
      <c r="O5" s="64"/>
    </row>
    <row r="6" spans="1:19">
      <c r="A6" s="79"/>
      <c r="B6" s="83"/>
      <c r="C6" s="1" t="s">
        <v>11</v>
      </c>
      <c r="D6" s="52" t="s">
        <v>68</v>
      </c>
      <c r="E6" s="15" t="s">
        <v>0</v>
      </c>
      <c r="F6" s="55" t="s">
        <v>68</v>
      </c>
      <c r="G6" s="18" t="s">
        <v>15</v>
      </c>
      <c r="H6" s="52" t="s">
        <v>68</v>
      </c>
      <c r="I6" s="21" t="s">
        <v>1</v>
      </c>
      <c r="J6" s="55" t="s">
        <v>68</v>
      </c>
      <c r="K6" s="24" t="s">
        <v>2</v>
      </c>
      <c r="L6" s="58" t="s">
        <v>68</v>
      </c>
      <c r="M6" s="6">
        <f t="shared" si="0"/>
        <v>0</v>
      </c>
      <c r="N6" s="11">
        <f t="shared" si="1"/>
        <v>0</v>
      </c>
      <c r="O6" s="64"/>
    </row>
    <row r="7" spans="1:19">
      <c r="A7" s="79"/>
      <c r="B7" s="83"/>
      <c r="C7" s="1" t="s">
        <v>111</v>
      </c>
      <c r="D7" s="52" t="s">
        <v>68</v>
      </c>
      <c r="E7" s="15" t="s">
        <v>104</v>
      </c>
      <c r="F7" s="55" t="s">
        <v>68</v>
      </c>
      <c r="G7" s="18" t="s">
        <v>102</v>
      </c>
      <c r="H7" s="52" t="s">
        <v>68</v>
      </c>
      <c r="I7" s="21" t="s">
        <v>103</v>
      </c>
      <c r="J7" s="55" t="s">
        <v>68</v>
      </c>
      <c r="K7" s="24" t="s">
        <v>105</v>
      </c>
      <c r="L7" s="58" t="s">
        <v>68</v>
      </c>
      <c r="M7" s="6">
        <f>COUNTIF(C7:L7, "Yes")</f>
        <v>0</v>
      </c>
      <c r="N7" s="11">
        <f>M7/5</f>
        <v>0</v>
      </c>
      <c r="O7" s="64"/>
    </row>
    <row r="8" spans="1:19">
      <c r="A8" s="80"/>
      <c r="B8" s="84"/>
      <c r="C8" s="2" t="s">
        <v>61</v>
      </c>
      <c r="D8" s="53" t="s">
        <v>68</v>
      </c>
      <c r="E8" s="16" t="s">
        <v>60</v>
      </c>
      <c r="F8" s="56" t="s">
        <v>68</v>
      </c>
      <c r="G8" s="19" t="s">
        <v>53</v>
      </c>
      <c r="H8" s="53" t="s">
        <v>68</v>
      </c>
      <c r="I8" s="22" t="s">
        <v>55</v>
      </c>
      <c r="J8" s="56" t="s">
        <v>68</v>
      </c>
      <c r="K8" s="25" t="s">
        <v>69</v>
      </c>
      <c r="L8" s="59" t="s">
        <v>68</v>
      </c>
      <c r="M8" s="8">
        <f t="shared" si="0"/>
        <v>0</v>
      </c>
      <c r="N8" s="12">
        <f t="shared" si="1"/>
        <v>0</v>
      </c>
      <c r="O8" s="65"/>
    </row>
    <row r="9" spans="1:19" ht="12.75" customHeight="1">
      <c r="A9" s="81" t="s">
        <v>94</v>
      </c>
      <c r="B9" s="82" t="s">
        <v>7</v>
      </c>
      <c r="C9" s="46" t="s">
        <v>5</v>
      </c>
      <c r="D9" s="51" t="s">
        <v>68</v>
      </c>
      <c r="E9" s="14" t="s">
        <v>22</v>
      </c>
      <c r="F9" s="54" t="s">
        <v>68</v>
      </c>
      <c r="G9" s="17" t="s">
        <v>21</v>
      </c>
      <c r="H9" s="51" t="s">
        <v>68</v>
      </c>
      <c r="I9" s="20" t="s">
        <v>24</v>
      </c>
      <c r="J9" s="54" t="s">
        <v>68</v>
      </c>
      <c r="K9" s="23" t="s">
        <v>23</v>
      </c>
      <c r="L9" s="57" t="s">
        <v>68</v>
      </c>
      <c r="M9" s="9">
        <f t="shared" si="0"/>
        <v>0</v>
      </c>
      <c r="N9" s="10">
        <f t="shared" si="1"/>
        <v>0</v>
      </c>
      <c r="O9" s="63">
        <f>SUM(N9:N12)/COUNT(M9:M12)</f>
        <v>0</v>
      </c>
    </row>
    <row r="10" spans="1:19">
      <c r="A10" s="81"/>
      <c r="B10" s="83"/>
      <c r="C10" s="1" t="s">
        <v>17</v>
      </c>
      <c r="D10" s="52" t="s">
        <v>68</v>
      </c>
      <c r="E10" s="15" t="s">
        <v>25</v>
      </c>
      <c r="F10" s="55" t="s">
        <v>68</v>
      </c>
      <c r="G10" s="18" t="s">
        <v>27</v>
      </c>
      <c r="H10" s="52" t="s">
        <v>68</v>
      </c>
      <c r="I10" s="21" t="s">
        <v>28</v>
      </c>
      <c r="J10" s="55" t="s">
        <v>68</v>
      </c>
      <c r="K10" s="24" t="s">
        <v>29</v>
      </c>
      <c r="L10" s="58" t="s">
        <v>68</v>
      </c>
      <c r="M10" s="6">
        <f t="shared" si="0"/>
        <v>0</v>
      </c>
      <c r="N10" s="11">
        <f t="shared" si="1"/>
        <v>0</v>
      </c>
      <c r="O10" s="64"/>
    </row>
    <row r="11" spans="1:19">
      <c r="A11" s="81"/>
      <c r="B11" s="83"/>
      <c r="C11" s="1" t="s">
        <v>18</v>
      </c>
      <c r="D11" s="52" t="s">
        <v>68</v>
      </c>
      <c r="E11" s="15" t="s">
        <v>19</v>
      </c>
      <c r="F11" s="55" t="s">
        <v>68</v>
      </c>
      <c r="G11" s="18" t="s">
        <v>20</v>
      </c>
      <c r="H11" s="52" t="s">
        <v>68</v>
      </c>
      <c r="I11" s="21" t="s">
        <v>26</v>
      </c>
      <c r="J11" s="55" t="s">
        <v>68</v>
      </c>
      <c r="K11" s="24" t="s">
        <v>47</v>
      </c>
      <c r="L11" s="58" t="s">
        <v>68</v>
      </c>
      <c r="M11" s="6">
        <f t="shared" si="0"/>
        <v>0</v>
      </c>
      <c r="N11" s="11">
        <f t="shared" si="1"/>
        <v>0</v>
      </c>
      <c r="O11" s="64"/>
    </row>
    <row r="12" spans="1:19">
      <c r="A12" s="81"/>
      <c r="B12" s="84"/>
      <c r="C12" s="2" t="s">
        <v>116</v>
      </c>
      <c r="D12" s="53" t="s">
        <v>68</v>
      </c>
      <c r="E12" s="16" t="s">
        <v>95</v>
      </c>
      <c r="F12" s="56" t="s">
        <v>68</v>
      </c>
      <c r="G12" s="19" t="s">
        <v>99</v>
      </c>
      <c r="H12" s="53" t="s">
        <v>68</v>
      </c>
      <c r="I12" s="22" t="s">
        <v>96</v>
      </c>
      <c r="J12" s="56" t="s">
        <v>68</v>
      </c>
      <c r="K12" s="25" t="s">
        <v>76</v>
      </c>
      <c r="L12" s="59" t="s">
        <v>68</v>
      </c>
      <c r="M12" s="8">
        <f t="shared" si="0"/>
        <v>0</v>
      </c>
      <c r="N12" s="12">
        <f t="shared" si="1"/>
        <v>0</v>
      </c>
      <c r="O12" s="65"/>
    </row>
    <row r="13" spans="1:19">
      <c r="A13" s="81"/>
      <c r="B13" s="82" t="s">
        <v>30</v>
      </c>
      <c r="C13" s="3" t="s">
        <v>70</v>
      </c>
      <c r="D13" s="51" t="s">
        <v>68</v>
      </c>
      <c r="E13" s="14" t="s">
        <v>71</v>
      </c>
      <c r="F13" s="54" t="s">
        <v>68</v>
      </c>
      <c r="G13" s="17" t="s">
        <v>51</v>
      </c>
      <c r="H13" s="51" t="s">
        <v>68</v>
      </c>
      <c r="I13" s="20" t="s">
        <v>77</v>
      </c>
      <c r="J13" s="54" t="s">
        <v>68</v>
      </c>
      <c r="K13" s="23" t="s">
        <v>39</v>
      </c>
      <c r="L13" s="57" t="s">
        <v>68</v>
      </c>
      <c r="M13" s="9">
        <f t="shared" si="0"/>
        <v>0</v>
      </c>
      <c r="N13" s="10">
        <f t="shared" si="1"/>
        <v>0</v>
      </c>
      <c r="O13" s="63">
        <f>SUM(N13:N19)/COUNT(M13:M19)</f>
        <v>0</v>
      </c>
    </row>
    <row r="14" spans="1:19">
      <c r="A14" s="81"/>
      <c r="B14" s="83"/>
      <c r="C14" s="4" t="s">
        <v>37</v>
      </c>
      <c r="D14" s="52" t="s">
        <v>68</v>
      </c>
      <c r="E14" s="15" t="s">
        <v>84</v>
      </c>
      <c r="F14" s="55" t="s">
        <v>68</v>
      </c>
      <c r="G14" s="18" t="s">
        <v>36</v>
      </c>
      <c r="H14" s="52" t="s">
        <v>68</v>
      </c>
      <c r="I14" s="21" t="s">
        <v>49</v>
      </c>
      <c r="J14" s="55" t="s">
        <v>68</v>
      </c>
      <c r="K14" s="24" t="s">
        <v>48</v>
      </c>
      <c r="L14" s="58" t="s">
        <v>68</v>
      </c>
      <c r="M14" s="6">
        <f t="shared" si="0"/>
        <v>0</v>
      </c>
      <c r="N14" s="11">
        <f t="shared" si="1"/>
        <v>0</v>
      </c>
      <c r="O14" s="64"/>
    </row>
    <row r="15" spans="1:19">
      <c r="A15" s="81"/>
      <c r="B15" s="83"/>
      <c r="C15" s="4" t="s">
        <v>33</v>
      </c>
      <c r="D15" s="52" t="s">
        <v>68</v>
      </c>
      <c r="E15" s="15" t="s">
        <v>41</v>
      </c>
      <c r="F15" s="55" t="s">
        <v>68</v>
      </c>
      <c r="G15" s="18" t="s">
        <v>50</v>
      </c>
      <c r="H15" s="52" t="s">
        <v>68</v>
      </c>
      <c r="I15" s="21" t="s">
        <v>44</v>
      </c>
      <c r="J15" s="55" t="s">
        <v>68</v>
      </c>
      <c r="K15" s="24" t="s">
        <v>73</v>
      </c>
      <c r="L15" s="58" t="s">
        <v>68</v>
      </c>
      <c r="M15" s="6">
        <f t="shared" si="0"/>
        <v>0</v>
      </c>
      <c r="N15" s="11">
        <f t="shared" si="1"/>
        <v>0</v>
      </c>
      <c r="O15" s="64"/>
    </row>
    <row r="16" spans="1:19">
      <c r="A16" s="81"/>
      <c r="B16" s="83"/>
      <c r="C16" s="4" t="s">
        <v>32</v>
      </c>
      <c r="D16" s="52" t="s">
        <v>68</v>
      </c>
      <c r="E16" s="15" t="s">
        <v>38</v>
      </c>
      <c r="F16" s="55" t="s">
        <v>68</v>
      </c>
      <c r="G16" s="18" t="s">
        <v>4</v>
      </c>
      <c r="H16" s="52" t="s">
        <v>68</v>
      </c>
      <c r="I16" s="21" t="s">
        <v>45</v>
      </c>
      <c r="J16" s="55" t="s">
        <v>68</v>
      </c>
      <c r="K16" s="24" t="s">
        <v>74</v>
      </c>
      <c r="L16" s="58" t="s">
        <v>68</v>
      </c>
      <c r="M16" s="6">
        <f t="shared" si="0"/>
        <v>0</v>
      </c>
      <c r="N16" s="11">
        <f t="shared" si="1"/>
        <v>0</v>
      </c>
      <c r="O16" s="64"/>
    </row>
    <row r="17" spans="1:15">
      <c r="A17" s="81"/>
      <c r="B17" s="83"/>
      <c r="C17" s="4" t="s">
        <v>34</v>
      </c>
      <c r="D17" s="52" t="s">
        <v>68</v>
      </c>
      <c r="E17" s="15" t="s">
        <v>40</v>
      </c>
      <c r="F17" s="55" t="s">
        <v>68</v>
      </c>
      <c r="G17" s="18" t="s">
        <v>51</v>
      </c>
      <c r="H17" s="52" t="s">
        <v>68</v>
      </c>
      <c r="I17" s="21" t="s">
        <v>72</v>
      </c>
      <c r="J17" s="55" t="s">
        <v>68</v>
      </c>
      <c r="K17" s="24" t="s">
        <v>42</v>
      </c>
      <c r="L17" s="58" t="s">
        <v>68</v>
      </c>
      <c r="M17" s="6">
        <f t="shared" si="0"/>
        <v>0</v>
      </c>
      <c r="N17" s="11">
        <f t="shared" si="1"/>
        <v>0</v>
      </c>
      <c r="O17" s="64"/>
    </row>
    <row r="18" spans="1:15">
      <c r="A18" s="81"/>
      <c r="B18" s="83"/>
      <c r="C18" s="4" t="s">
        <v>35</v>
      </c>
      <c r="D18" s="52" t="s">
        <v>68</v>
      </c>
      <c r="E18" s="15" t="s">
        <v>46</v>
      </c>
      <c r="F18" s="55" t="s">
        <v>68</v>
      </c>
      <c r="G18" s="18" t="s">
        <v>50</v>
      </c>
      <c r="H18" s="52" t="s">
        <v>68</v>
      </c>
      <c r="I18" s="21" t="s">
        <v>43</v>
      </c>
      <c r="J18" s="55" t="s">
        <v>68</v>
      </c>
      <c r="K18" s="24" t="s">
        <v>52</v>
      </c>
      <c r="L18" s="58" t="s">
        <v>68</v>
      </c>
      <c r="M18" s="6">
        <f t="shared" si="0"/>
        <v>0</v>
      </c>
      <c r="N18" s="11">
        <f t="shared" si="1"/>
        <v>0</v>
      </c>
      <c r="O18" s="64"/>
    </row>
    <row r="19" spans="1:15">
      <c r="A19" s="81"/>
      <c r="B19" s="84"/>
      <c r="C19" s="5" t="s">
        <v>31</v>
      </c>
      <c r="D19" s="53" t="s">
        <v>68</v>
      </c>
      <c r="E19" s="16" t="s">
        <v>78</v>
      </c>
      <c r="F19" s="56" t="s">
        <v>68</v>
      </c>
      <c r="G19" s="19" t="s">
        <v>51</v>
      </c>
      <c r="H19" s="53" t="s">
        <v>68</v>
      </c>
      <c r="I19" s="22" t="s">
        <v>75</v>
      </c>
      <c r="J19" s="56" t="s">
        <v>68</v>
      </c>
      <c r="K19" s="25" t="s">
        <v>114</v>
      </c>
      <c r="L19" s="59" t="s">
        <v>68</v>
      </c>
      <c r="M19" s="8">
        <f t="shared" si="0"/>
        <v>0</v>
      </c>
      <c r="N19" s="12">
        <f t="shared" si="1"/>
        <v>0</v>
      </c>
      <c r="O19" s="65"/>
    </row>
    <row r="20" spans="1:15" ht="12.75" customHeight="1">
      <c r="A20" s="87" t="s">
        <v>112</v>
      </c>
      <c r="B20" s="85" t="s">
        <v>113</v>
      </c>
      <c r="C20" s="3" t="s">
        <v>87</v>
      </c>
      <c r="D20" s="51" t="s">
        <v>68</v>
      </c>
      <c r="E20" s="14" t="s">
        <v>85</v>
      </c>
      <c r="F20" s="54" t="s">
        <v>68</v>
      </c>
      <c r="G20" s="17" t="s">
        <v>86</v>
      </c>
      <c r="H20" s="51" t="s">
        <v>68</v>
      </c>
      <c r="I20" s="20" t="s">
        <v>57</v>
      </c>
      <c r="J20" s="54" t="s">
        <v>68</v>
      </c>
      <c r="K20" s="23" t="s">
        <v>56</v>
      </c>
      <c r="L20" s="57" t="s">
        <v>68</v>
      </c>
      <c r="M20" s="9">
        <f t="shared" si="0"/>
        <v>0</v>
      </c>
      <c r="N20" s="10">
        <f t="shared" si="1"/>
        <v>0</v>
      </c>
      <c r="O20" s="63">
        <f>SUM(N20:N24)/COUNT(M20:M24)</f>
        <v>0</v>
      </c>
    </row>
    <row r="21" spans="1:15" ht="12.75" customHeight="1">
      <c r="A21" s="88"/>
      <c r="B21" s="83"/>
      <c r="C21" s="4" t="s">
        <v>88</v>
      </c>
      <c r="D21" s="52" t="s">
        <v>68</v>
      </c>
      <c r="E21" s="15" t="s">
        <v>89</v>
      </c>
      <c r="F21" s="55" t="s">
        <v>68</v>
      </c>
      <c r="G21" s="18" t="s">
        <v>90</v>
      </c>
      <c r="H21" s="52" t="s">
        <v>68</v>
      </c>
      <c r="I21" s="21" t="s">
        <v>91</v>
      </c>
      <c r="J21" s="55" t="s">
        <v>68</v>
      </c>
      <c r="K21" s="24" t="s">
        <v>92</v>
      </c>
      <c r="L21" s="58" t="s">
        <v>68</v>
      </c>
      <c r="M21" s="6">
        <f t="shared" si="0"/>
        <v>0</v>
      </c>
      <c r="N21" s="11">
        <f t="shared" si="1"/>
        <v>0</v>
      </c>
      <c r="O21" s="64"/>
    </row>
    <row r="22" spans="1:15" ht="12.75" customHeight="1">
      <c r="A22" s="88"/>
      <c r="B22" s="83"/>
      <c r="C22" s="4" t="s">
        <v>97</v>
      </c>
      <c r="D22" s="52" t="s">
        <v>68</v>
      </c>
      <c r="E22" s="15" t="s">
        <v>107</v>
      </c>
      <c r="F22" s="55" t="s">
        <v>68</v>
      </c>
      <c r="G22" s="18" t="s">
        <v>108</v>
      </c>
      <c r="H22" s="52" t="s">
        <v>68</v>
      </c>
      <c r="I22" s="21" t="s">
        <v>109</v>
      </c>
      <c r="J22" s="55" t="s">
        <v>68</v>
      </c>
      <c r="K22" s="24" t="s">
        <v>110</v>
      </c>
      <c r="L22" s="58" t="s">
        <v>68</v>
      </c>
      <c r="M22" s="6">
        <f t="shared" si="0"/>
        <v>0</v>
      </c>
      <c r="N22" s="11">
        <f t="shared" si="1"/>
        <v>0</v>
      </c>
      <c r="O22" s="64"/>
    </row>
    <row r="23" spans="1:15" ht="12.75" customHeight="1">
      <c r="A23" s="88"/>
      <c r="B23" s="83"/>
      <c r="C23" s="4" t="s">
        <v>98</v>
      </c>
      <c r="D23" s="52" t="s">
        <v>68</v>
      </c>
      <c r="E23" s="15" t="s">
        <v>62</v>
      </c>
      <c r="F23" s="55" t="s">
        <v>68</v>
      </c>
      <c r="G23" s="18" t="s">
        <v>54</v>
      </c>
      <c r="H23" s="52" t="s">
        <v>68</v>
      </c>
      <c r="I23" s="21" t="s">
        <v>59</v>
      </c>
      <c r="J23" s="55" t="s">
        <v>68</v>
      </c>
      <c r="K23" s="24" t="s">
        <v>58</v>
      </c>
      <c r="L23" s="58" t="s">
        <v>68</v>
      </c>
      <c r="M23" s="6">
        <f t="shared" si="0"/>
        <v>0</v>
      </c>
      <c r="N23" s="11">
        <f t="shared" si="1"/>
        <v>0</v>
      </c>
      <c r="O23" s="64"/>
    </row>
    <row r="24" spans="1:15" ht="12.75" customHeight="1" thickBot="1">
      <c r="A24" s="89"/>
      <c r="B24" s="86"/>
      <c r="C24" s="5" t="s">
        <v>100</v>
      </c>
      <c r="D24" s="53" t="s">
        <v>68</v>
      </c>
      <c r="E24" s="16" t="s">
        <v>63</v>
      </c>
      <c r="F24" s="56" t="s">
        <v>68</v>
      </c>
      <c r="G24" s="19" t="s">
        <v>82</v>
      </c>
      <c r="H24" s="53" t="s">
        <v>68</v>
      </c>
      <c r="I24" s="22" t="s">
        <v>83</v>
      </c>
      <c r="J24" s="56" t="s">
        <v>68</v>
      </c>
      <c r="K24" s="25" t="s">
        <v>115</v>
      </c>
      <c r="L24" s="59" t="s">
        <v>68</v>
      </c>
      <c r="M24" s="7">
        <f t="shared" si="0"/>
        <v>0</v>
      </c>
      <c r="N24" s="13">
        <f t="shared" si="1"/>
        <v>0</v>
      </c>
      <c r="O24" s="66"/>
    </row>
    <row r="25" spans="1:15" ht="12.75" customHeight="1">
      <c r="A25" s="69" t="s">
        <v>81</v>
      </c>
      <c r="B25" s="69"/>
      <c r="C25" s="26" t="s">
        <v>79</v>
      </c>
      <c r="D25" s="30">
        <f>COUNTIF(D4:D24, "Yes")</f>
        <v>0</v>
      </c>
      <c r="E25" s="28" t="s">
        <v>79</v>
      </c>
      <c r="F25" s="32">
        <f>COUNTIF(F4:F24, "Yes")</f>
        <v>0</v>
      </c>
      <c r="G25" s="34" t="s">
        <v>79</v>
      </c>
      <c r="H25" s="40">
        <f>COUNTIF(H4:H24, "Yes")</f>
        <v>0</v>
      </c>
      <c r="I25" s="41" t="s">
        <v>79</v>
      </c>
      <c r="J25" s="42">
        <f>COUNTIF(J4:J24, "Yes")</f>
        <v>0</v>
      </c>
      <c r="K25" s="36" t="s">
        <v>79</v>
      </c>
      <c r="L25" s="37">
        <f>COUNTIF(L4:L24, "Yes")</f>
        <v>0</v>
      </c>
    </row>
    <row r="26" spans="1:15">
      <c r="A26" s="69"/>
      <c r="B26" s="69"/>
      <c r="C26" s="26" t="s">
        <v>67</v>
      </c>
      <c r="D26" s="30">
        <f>COUNTA(D4:D24)</f>
        <v>21</v>
      </c>
      <c r="E26" s="28" t="s">
        <v>67</v>
      </c>
      <c r="F26" s="32">
        <f>COUNTA(F4:F24)</f>
        <v>21</v>
      </c>
      <c r="G26" s="34" t="s">
        <v>67</v>
      </c>
      <c r="H26" s="40">
        <f>COUNTA(H4:H24)</f>
        <v>21</v>
      </c>
      <c r="I26" s="41" t="s">
        <v>67</v>
      </c>
      <c r="J26" s="42">
        <f>COUNTA(J4:J24)</f>
        <v>21</v>
      </c>
      <c r="K26" s="36" t="s">
        <v>80</v>
      </c>
      <c r="L26" s="37">
        <f>COUNTA(L4:L24)</f>
        <v>21</v>
      </c>
    </row>
    <row r="27" spans="1:15" ht="12.75" customHeight="1">
      <c r="A27" s="69"/>
      <c r="B27" s="69"/>
      <c r="C27" s="27"/>
      <c r="D27" s="31">
        <f>D25/D26</f>
        <v>0</v>
      </c>
      <c r="E27" s="29"/>
      <c r="F27" s="33">
        <f>F25/F26</f>
        <v>0</v>
      </c>
      <c r="G27" s="35"/>
      <c r="H27" s="43">
        <f>H25/H26</f>
        <v>0</v>
      </c>
      <c r="I27" s="44"/>
      <c r="J27" s="45">
        <f>J25/J26</f>
        <v>0</v>
      </c>
      <c r="K27" s="38"/>
      <c r="L27" s="39">
        <f>L25/L26</f>
        <v>0</v>
      </c>
    </row>
    <row r="28" spans="1:15" ht="15" thickBot="1">
      <c r="A28" s="69"/>
      <c r="B28" s="69"/>
      <c r="C28" s="70">
        <f>(D25+F25)/(D26+F26)</f>
        <v>0</v>
      </c>
      <c r="D28" s="71"/>
      <c r="E28" s="71"/>
      <c r="F28" s="72"/>
      <c r="G28" s="73">
        <f>(H25+J25)/(H26+J26)</f>
        <v>0</v>
      </c>
      <c r="H28" s="74"/>
      <c r="I28" s="74"/>
      <c r="J28" s="75"/>
      <c r="K28" s="76">
        <f>L27</f>
        <v>0</v>
      </c>
      <c r="L28" s="77"/>
    </row>
    <row r="29" spans="1:15" ht="16" thickBot="1">
      <c r="C29" s="108" t="s">
        <v>118</v>
      </c>
      <c r="D29" s="106"/>
      <c r="E29" s="106"/>
      <c r="F29" s="106"/>
      <c r="G29" s="106"/>
      <c r="H29" s="106"/>
      <c r="I29" s="106"/>
      <c r="J29" s="106"/>
      <c r="K29" s="106"/>
      <c r="L29" s="107"/>
    </row>
  </sheetData>
  <sheetProtection algorithmName="SHA-512" hashValue="cpqR35a1nY29hcM1tHsYEnXWiQltXo1Qwf6Vv4A30GvVD8jJWLfLVd0iHgkfx4OPqn/A307nDFrcUt/yjeIqSQ==" saltValue="NJ5hcRHFHhPrapNpY060ZA==" spinCount="100000" sheet="1" objects="1" scenarios="1" selectLockedCells="1"/>
  <mergeCells count="22">
    <mergeCell ref="C1:L2"/>
    <mergeCell ref="B20:B24"/>
    <mergeCell ref="A20:A24"/>
    <mergeCell ref="K3:L3"/>
    <mergeCell ref="B4:B8"/>
    <mergeCell ref="B9:B12"/>
    <mergeCell ref="C3:F3"/>
    <mergeCell ref="G3:J3"/>
    <mergeCell ref="A1:B3"/>
    <mergeCell ref="C29:L29"/>
    <mergeCell ref="O13:O19"/>
    <mergeCell ref="O20:O24"/>
    <mergeCell ref="O4:O8"/>
    <mergeCell ref="O9:O12"/>
    <mergeCell ref="M3:O3"/>
    <mergeCell ref="C28:F28"/>
    <mergeCell ref="G28:J28"/>
    <mergeCell ref="K28:L28"/>
    <mergeCell ref="A4:A8"/>
    <mergeCell ref="A9:A19"/>
    <mergeCell ref="A25:B28"/>
    <mergeCell ref="B13:B19"/>
  </mergeCells>
  <conditionalFormatting sqref="N4:N24">
    <cfRule type="cellIs" dxfId="14" priority="13" operator="between">
      <formula>0.8</formula>
      <formula>1</formula>
    </cfRule>
    <cfRule type="cellIs" dxfId="13" priority="14" operator="between">
      <formula>0.4</formula>
      <formula>0.79</formula>
    </cfRule>
    <cfRule type="cellIs" dxfId="12" priority="15" operator="between">
      <formula>0</formula>
      <formula>0.39</formula>
    </cfRule>
  </conditionalFormatting>
  <conditionalFormatting sqref="O4">
    <cfRule type="cellIs" dxfId="11" priority="10" operator="between">
      <formula>0.8</formula>
      <formula>1</formula>
    </cfRule>
    <cfRule type="cellIs" dxfId="10" priority="11" operator="between">
      <formula>0.4</formula>
      <formula>0.79</formula>
    </cfRule>
    <cfRule type="cellIs" dxfId="9" priority="12" operator="between">
      <formula>0</formula>
      <formula>0.39</formula>
    </cfRule>
  </conditionalFormatting>
  <conditionalFormatting sqref="O9">
    <cfRule type="cellIs" dxfId="8" priority="7" operator="between">
      <formula>0.8</formula>
      <formula>1</formula>
    </cfRule>
    <cfRule type="cellIs" dxfId="7" priority="8" operator="between">
      <formula>0.4</formula>
      <formula>0.79</formula>
    </cfRule>
    <cfRule type="cellIs" dxfId="6" priority="9" operator="between">
      <formula>0</formula>
      <formula>0.39</formula>
    </cfRule>
  </conditionalFormatting>
  <conditionalFormatting sqref="O13">
    <cfRule type="cellIs" dxfId="5" priority="4" operator="between">
      <formula>0.8</formula>
      <formula>1</formula>
    </cfRule>
    <cfRule type="cellIs" dxfId="4" priority="5" operator="between">
      <formula>0.4</formula>
      <formula>0.79</formula>
    </cfRule>
    <cfRule type="cellIs" dxfId="3" priority="6" operator="between">
      <formula>0</formula>
      <formula>0.39</formula>
    </cfRule>
  </conditionalFormatting>
  <conditionalFormatting sqref="O20">
    <cfRule type="cellIs" dxfId="2" priority="1" operator="between">
      <formula>0.8</formula>
      <formula>1</formula>
    </cfRule>
    <cfRule type="cellIs" dxfId="1" priority="2" operator="between">
      <formula>0.4</formula>
      <formula>0.79</formula>
    </cfRule>
    <cfRule type="cellIs" dxfId="0" priority="3" operator="between">
      <formula>0</formula>
      <formula>0.39</formula>
    </cfRule>
  </conditionalFormatting>
  <dataValidations count="1">
    <dataValidation type="list" allowBlank="1" showInputMessage="1" showErrorMessage="1" sqref="D4:D24 F4:F24 H4:H24 J4:J24 L4:L24" xr:uid="{00000000-0002-0000-0000-000000000000}">
      <formula1>"Yes, No"</formula1>
    </dataValidation>
  </dataValidations>
  <hyperlinks>
    <hyperlink ref="C29" r:id="rId1" xr:uid="{00000000-0004-0000-0000-000000000000}"/>
  </hyperlinks>
  <pageMargins left="0.7" right="0.7" top="0.75" bottom="0.75" header="0.3" footer="0.3"/>
  <pageSetup paperSize="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Desired Behaviors</vt:lpstr>
    </vt:vector>
  </TitlesOfParts>
  <Company>UnitedHealth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W7admin</dc:creator>
  <cp:lastModifiedBy>Microsoft Office User</cp:lastModifiedBy>
  <cp:lastPrinted>2017-01-02T20:03:17Z</cp:lastPrinted>
  <dcterms:created xsi:type="dcterms:W3CDTF">2015-02-19T14:30:48Z</dcterms:created>
  <dcterms:modified xsi:type="dcterms:W3CDTF">2019-01-27T23:47:26Z</dcterms:modified>
</cp:coreProperties>
</file>